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<sst xmlns="http://schemas.openxmlformats.org/spreadsheetml/2006/main" count="184" uniqueCount="137">
  <si>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</si>
  <si>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</si>
  <si>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</si>
  <si>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</si>
  <si>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</si>
  <si>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</si>
  <si>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</si>
  <si>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</si>
  <si>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</si>
  <si>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</si>
  <si>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</si>
  <si>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</si>
  <si>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</si>
  <si>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</si>
  <si>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</si>
  <si>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</si>
  <si>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</si>
  <si>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</si>
  <si>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</si>
  <si>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</si>
  <si>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</si>
  <si>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</si>
  <si>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</si>
  <si>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</si>
  <si>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</si>
  <si>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</si>
  <si>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</si>
  <si>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</si>
  <si>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</si>
  <si>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</si>
  <si>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</si>
  <si>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</si>
  <si>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</si>
  <si>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Short term borrowings</t>
  </si>
  <si>
    <t>Retained profit</t>
  </si>
  <si>
    <t>Long term borrowings</t>
  </si>
  <si>
    <t xml:space="preserve">Other long term liabilities </t>
  </si>
  <si>
    <t>Provision for retirement benefits</t>
  </si>
  <si>
    <t>Amt due to related party</t>
  </si>
  <si>
    <t>Deferred taxation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</si>
  <si>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</si>
  <si>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</si>
  <si>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</si>
  <si>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</si>
  <si>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</si>
  <si>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</si>
  <si>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</si>
  <si>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Share of results of associates</t>
  </si>
  <si>
    <t>group</t>
  </si>
  <si>
    <t>associates</t>
  </si>
  <si>
    <t>Minority interest</t>
  </si>
  <si>
    <t>sen</t>
  </si>
  <si>
    <t xml:space="preserve">               ordinary shares) </t>
  </si>
  <si>
    <t xml:space="preserve">                       ordinary shares) </t>
  </si>
  <si>
    <t>CONDENSED CONSOLIDATED STATEMENT OF CHANGES IN EQUITY</t>
  </si>
  <si>
    <t>Balance as at 1 January 2002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</si>
  <si>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</si>
  <si>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</si>
  <si>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</si>
  <si>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</si>
  <si>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</si>
  <si>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</si>
  <si>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</si>
  <si>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</si>
  <si>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</si>
  <si>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</si>
  <si>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exercise of share options</t>
  </si>
  <si>
    <t>Currency translation differences</t>
  </si>
  <si>
    <t>Net profit for the year</t>
  </si>
  <si>
    <t>Dividend - 31 December 2001</t>
  </si>
  <si>
    <t>CONDENSED CONSOLIDATED CASH FLOW STATEMENT</t>
  </si>
  <si>
    <t>- Basic   (based on 182,284,787</t>
  </si>
  <si>
    <t>Interest paid</t>
  </si>
  <si>
    <t>Interest received</t>
  </si>
  <si>
    <t>Tax paid</t>
  </si>
  <si>
    <t>Revenue</t>
  </si>
  <si>
    <t>Balance as at 31 December 2002</t>
  </si>
  <si>
    <t>Cash receipts from operations</t>
  </si>
  <si>
    <t>Cash payments to suppliers and employees</t>
  </si>
  <si>
    <t>Purchase of property, plant and equipment</t>
  </si>
  <si>
    <t>Acquisition of subsidiary, net of cash acquired</t>
  </si>
  <si>
    <t>Net cash generated from operating activities</t>
  </si>
  <si>
    <t>Cash flows from financing activities</t>
  </si>
  <si>
    <t>Cash flows from operating activities</t>
  </si>
  <si>
    <t>Cash flows from investing activities</t>
  </si>
  <si>
    <t>Proceeds from issuance of shares - exercise of share options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</si>
  <si>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</si>
  <si>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</si>
  <si>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</si>
  <si>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</si>
  <si>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</si>
  <si>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</si>
  <si>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</si>
  <si>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</si>
  <si>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>for the year ended 31 December 2002.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</si>
  <si>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</si>
  <si>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</si>
  <si>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>the Annual Financial Report for the year ended 31 December 2002.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</si>
  <si>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</si>
  <si>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</si>
  <si>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</si>
  <si>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</si>
  <si>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- Diluted  (based on 183,758,506</t>
  </si>
  <si>
    <t>Taxation</t>
  </si>
  <si>
    <t>Issue of shares</t>
  </si>
  <si>
    <t>Associated Companies</t>
  </si>
  <si>
    <t>Revaluation reserve and other reserves</t>
  </si>
  <si>
    <t>Year ended</t>
  </si>
  <si>
    <t>Balance as at 1 January 2003</t>
  </si>
  <si>
    <t>31/12/02</t>
  </si>
  <si>
    <t>Net cash used in investing activities</t>
  </si>
  <si>
    <t>&lt;----------Non-distributable---------&gt;</t>
  </si>
  <si>
    <t>As at 31/12/2002</t>
  </si>
  <si>
    <t>Income received from other investments</t>
  </si>
  <si>
    <t>Proceeds from disposal of property, plant and equipment</t>
  </si>
  <si>
    <t>Repayment of borrowing to related corporations</t>
  </si>
  <si>
    <t>Investment of minority interest in a subsidiary</t>
  </si>
  <si>
    <t>Repayment of term loans and other bank borrowings</t>
  </si>
  <si>
    <t>(Loss) / Profit after taxation</t>
  </si>
  <si>
    <t>Net (loss) / profit for the period</t>
  </si>
  <si>
    <t>(Loss) / Profit before taxation</t>
  </si>
  <si>
    <t>Effects of exchange rate changes on cash and cash equivalents</t>
  </si>
  <si>
    <t>Dividend - 31 December 2002</t>
  </si>
  <si>
    <t>Profit from operations</t>
  </si>
  <si>
    <t>Net increase /(decrease) in cash and cash equivalents</t>
  </si>
  <si>
    <t>As At 31 December 2003</t>
  </si>
  <si>
    <t>As at 31/12/2003</t>
  </si>
  <si>
    <t>31/12/2003</t>
  </si>
  <si>
    <t>31/12/2002</t>
  </si>
  <si>
    <t>31/12/03</t>
  </si>
  <si>
    <t>For the year ended 31 December 2003</t>
  </si>
  <si>
    <t>For The Year Ended 31 December 2003</t>
  </si>
  <si>
    <t>Net loss for the year</t>
  </si>
  <si>
    <t>Balance as at 31 December 2003</t>
  </si>
  <si>
    <t>Proceeds from hire purchase creditors</t>
  </si>
  <si>
    <t>Repayment of hire purchase creditors</t>
  </si>
  <si>
    <t>Proceeds from term loans and other bank borrowings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</si>
</sst>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Alignment="1">
      <alignment/>
    </xf>
    <xf numFmtId="165" fontId="5" fillId="0" borderId="4" xfId="15" applyNumberFormat="1" applyFont="1" applyBorder="1" applyAlignment="1">
      <alignment/>
    </xf>
    <xf numFmtId="172" fontId="4" fillId="0" borderId="0" xfId="16" applyNumberFormat="1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/>
    </xf>
    <xf numFmtId="172" fontId="4" fillId="0" borderId="0" xfId="16" applyNumberFormat="1" applyFont="1" applyFill="1" applyAlignment="1" quotePrefix="1">
      <alignment/>
    </xf>
    <xf numFmtId="172" fontId="4" fillId="0" borderId="0" xfId="16" applyNumberFormat="1" applyFont="1" applyFill="1" applyAlignment="1">
      <alignment horizontal="left"/>
    </xf>
    <xf numFmtId="165" fontId="4" fillId="0" borderId="0" xfId="15" applyNumberFormat="1" applyFont="1" applyFill="1" applyAlignment="1">
      <alignment/>
    </xf>
    <xf numFmtId="172" fontId="4" fillId="0" borderId="0" xfId="16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workbookViewId="0" topLeftCell="A32">
      <selection activeCell="D36" sqref="D36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21</v>
      </c>
      <c r="B2" s="2"/>
      <c r="C2" s="2"/>
      <c r="D2" s="2"/>
      <c r="E2" s="2"/>
      <c r="F2" s="2"/>
      <c r="G2" s="23"/>
    </row>
    <row r="3" spans="1:6" ht="15.75">
      <c r="A3" s="2" t="s">
        <v>41</v>
      </c>
      <c r="B3" s="2"/>
      <c r="C3" s="2"/>
      <c r="D3" s="2"/>
      <c r="E3" s="2"/>
      <c r="F3" s="2"/>
    </row>
    <row r="4" spans="1:6" ht="15.75">
      <c r="A4" s="2" t="s">
        <v>125</v>
      </c>
      <c r="B4" s="2"/>
      <c r="C4" s="2"/>
      <c r="D4" s="2"/>
      <c r="E4" s="2"/>
      <c r="F4" s="2"/>
    </row>
    <row r="5" ht="15.75">
      <c r="A5" s="1" t="s">
        <v>0</v>
      </c>
    </row>
    <row r="6" spans="5:7" s="3" customFormat="1" ht="15.75">
      <c r="E6" s="3" t="s">
        <v>126</v>
      </c>
      <c r="G6" s="3" t="s">
        <v>112</v>
      </c>
    </row>
    <row r="7" spans="5:7" s="3" customFormat="1" ht="15.75">
      <c r="E7" s="3" t="s">
        <v>12</v>
      </c>
      <c r="G7" s="3" t="s">
        <v>12</v>
      </c>
    </row>
    <row r="10" spans="1:8" ht="15.75">
      <c r="A10" s="1">
        <v>1</v>
      </c>
      <c r="C10" s="4" t="s">
        <v>22</v>
      </c>
      <c r="E10" s="5">
        <v>270752</v>
      </c>
      <c r="G10" s="5">
        <v>283634</v>
      </c>
      <c r="H10" s="5"/>
    </row>
    <row r="11" spans="5:8" ht="15.75">
      <c r="E11" s="5"/>
      <c r="G11" s="5"/>
      <c r="H11" s="5"/>
    </row>
    <row r="12" spans="1:8" ht="15.75">
      <c r="A12" s="1">
        <v>2</v>
      </c>
      <c r="C12" s="4" t="s">
        <v>23</v>
      </c>
      <c r="E12" s="5">
        <v>9502</v>
      </c>
      <c r="G12" s="5">
        <v>9288</v>
      </c>
      <c r="H12" s="5"/>
    </row>
    <row r="13" spans="5:8" ht="15.75">
      <c r="E13" s="5"/>
      <c r="G13" s="5"/>
      <c r="H13" s="5"/>
    </row>
    <row r="14" spans="1:8" ht="15.75">
      <c r="A14" s="1">
        <v>3</v>
      </c>
      <c r="C14" s="6" t="s">
        <v>105</v>
      </c>
      <c r="E14" s="5">
        <v>63317</v>
      </c>
      <c r="G14" s="5">
        <f>11362+50849-2473</f>
        <v>59738</v>
      </c>
      <c r="H14" s="5"/>
    </row>
    <row r="15" spans="5:8" ht="15.75">
      <c r="E15" s="5"/>
      <c r="G15" s="5"/>
      <c r="H15" s="5"/>
    </row>
    <row r="16" spans="1:8" ht="15.75">
      <c r="A16" s="1">
        <v>4</v>
      </c>
      <c r="C16" s="1" t="s">
        <v>24</v>
      </c>
      <c r="E16" s="5">
        <v>9862</v>
      </c>
      <c r="G16" s="5">
        <v>9896</v>
      </c>
      <c r="H16" s="5"/>
    </row>
    <row r="17" spans="3:8" ht="15.75">
      <c r="C17" s="1" t="s">
        <v>13</v>
      </c>
      <c r="D17" s="1" t="s">
        <v>13</v>
      </c>
      <c r="E17" s="5"/>
      <c r="G17" s="5"/>
      <c r="H17" s="5"/>
    </row>
    <row r="18" spans="1:8" ht="15.75">
      <c r="A18" s="1">
        <v>5</v>
      </c>
      <c r="C18" s="1" t="s">
        <v>25</v>
      </c>
      <c r="E18" s="5">
        <v>10907</v>
      </c>
      <c r="G18" s="5">
        <v>10907</v>
      </c>
      <c r="H18" s="5"/>
    </row>
    <row r="19" spans="5:8" ht="15.75">
      <c r="E19" s="5"/>
      <c r="G19" s="5"/>
      <c r="H19" s="5"/>
    </row>
    <row r="20" spans="1:8" ht="15.75">
      <c r="A20" s="1">
        <v>6</v>
      </c>
      <c r="C20" s="1" t="s">
        <v>14</v>
      </c>
      <c r="E20" s="5"/>
      <c r="G20" s="5"/>
      <c r="H20" s="5"/>
    </row>
    <row r="21" spans="3:8" ht="15.75">
      <c r="C21" s="7" t="s">
        <v>26</v>
      </c>
      <c r="D21" s="1" t="s">
        <v>27</v>
      </c>
      <c r="E21" s="8">
        <v>441</v>
      </c>
      <c r="G21" s="8">
        <v>480</v>
      </c>
      <c r="H21" s="5"/>
    </row>
    <row r="22" spans="3:8" ht="15.75">
      <c r="C22" s="7" t="s">
        <v>26</v>
      </c>
      <c r="D22" s="1" t="s">
        <v>28</v>
      </c>
      <c r="E22" s="9">
        <v>111723</v>
      </c>
      <c r="G22" s="9">
        <f>135163-21330</f>
        <v>113833</v>
      </c>
      <c r="H22" s="5"/>
    </row>
    <row r="23" spans="3:8" ht="15.75">
      <c r="C23" s="7" t="s">
        <v>26</v>
      </c>
      <c r="D23" s="1" t="s">
        <v>29</v>
      </c>
      <c r="E23" s="9">
        <v>60921</v>
      </c>
      <c r="G23" s="9">
        <f>6500+29366+212+26092+3793+2222</f>
        <v>68185</v>
      </c>
      <c r="H23" s="5"/>
    </row>
    <row r="24" spans="3:8" ht="15.75">
      <c r="C24" s="7" t="s">
        <v>26</v>
      </c>
      <c r="D24" s="1" t="s">
        <v>30</v>
      </c>
      <c r="E24" s="9">
        <v>21901</v>
      </c>
      <c r="G24" s="9">
        <v>10660</v>
      </c>
      <c r="H24" s="5"/>
    </row>
    <row r="25" spans="3:8" ht="15.75">
      <c r="C25" s="7"/>
      <c r="E25" s="9"/>
      <c r="G25" s="9"/>
      <c r="H25" s="5"/>
    </row>
    <row r="26" spans="5:8" ht="15.75">
      <c r="E26" s="10">
        <f>SUM(E21:E25)</f>
        <v>194986</v>
      </c>
      <c r="G26" s="10">
        <f>SUM(G21:G25)</f>
        <v>193158</v>
      </c>
      <c r="H26" s="5"/>
    </row>
    <row r="27" spans="1:8" ht="15.75">
      <c r="A27" s="1">
        <v>7</v>
      </c>
      <c r="C27" s="1" t="s">
        <v>15</v>
      </c>
      <c r="E27" s="9"/>
      <c r="G27" s="9"/>
      <c r="H27" s="5"/>
    </row>
    <row r="28" spans="3:8" ht="15.75">
      <c r="C28" s="7" t="s">
        <v>26</v>
      </c>
      <c r="D28" s="1" t="s">
        <v>31</v>
      </c>
      <c r="E28" s="9">
        <v>30834</v>
      </c>
      <c r="G28" s="9">
        <v>26842</v>
      </c>
      <c r="H28" s="5"/>
    </row>
    <row r="29" spans="3:8" ht="15.75">
      <c r="C29" s="7" t="s">
        <v>26</v>
      </c>
      <c r="D29" s="1" t="s">
        <v>32</v>
      </c>
      <c r="E29" s="9">
        <v>57367</v>
      </c>
      <c r="G29" s="9">
        <f>65774-26842-2473</f>
        <v>36459</v>
      </c>
      <c r="H29" s="5"/>
    </row>
    <row r="30" spans="3:8" ht="15.75">
      <c r="C30" s="7" t="s">
        <v>26</v>
      </c>
      <c r="D30" s="1" t="s">
        <v>33</v>
      </c>
      <c r="E30" s="9">
        <v>83788</v>
      </c>
      <c r="G30" s="9">
        <f>16048+87241</f>
        <v>103289</v>
      </c>
      <c r="H30" s="5"/>
    </row>
    <row r="31" spans="3:8" ht="15.75">
      <c r="C31" s="7" t="s">
        <v>26</v>
      </c>
      <c r="D31" s="1" t="s">
        <v>16</v>
      </c>
      <c r="E31" s="9">
        <v>2179</v>
      </c>
      <c r="G31" s="9">
        <v>4815</v>
      </c>
      <c r="H31" s="5"/>
    </row>
    <row r="32" spans="3:8" ht="15.75">
      <c r="C32" s="7"/>
      <c r="E32" s="9"/>
      <c r="G32" s="9"/>
      <c r="H32" s="5"/>
    </row>
    <row r="33" spans="5:8" ht="15.75">
      <c r="E33" s="10">
        <f>SUM(E28:E32)</f>
        <v>174168</v>
      </c>
      <c r="G33" s="10">
        <f>SUM(G28:G32)</f>
        <v>171405</v>
      </c>
      <c r="H33" s="5"/>
    </row>
    <row r="34" spans="5:8" ht="15.75">
      <c r="E34" s="5"/>
      <c r="G34" s="11"/>
      <c r="H34" s="5"/>
    </row>
    <row r="35" spans="1:8" ht="15.75">
      <c r="A35" s="1">
        <v>8</v>
      </c>
      <c r="C35" s="1" t="s">
        <v>100</v>
      </c>
      <c r="E35" s="11">
        <f>+E26-E33</f>
        <v>20818</v>
      </c>
      <c r="G35" s="11">
        <f>+G26-G33</f>
        <v>21753</v>
      </c>
      <c r="H35" s="5"/>
    </row>
    <row r="36" spans="5:8" ht="16.5" thickBot="1">
      <c r="E36" s="12">
        <f>SUM(E10:E18)+E35</f>
        <v>385158</v>
      </c>
      <c r="G36" s="12">
        <f>SUM(G10:G18)+G35</f>
        <v>395216</v>
      </c>
      <c r="H36" s="5"/>
    </row>
    <row r="37" spans="5:8" ht="16.5" thickTop="1">
      <c r="E37" s="5"/>
      <c r="G37" s="13"/>
      <c r="H37" s="5"/>
    </row>
    <row r="38" spans="1:8" ht="15.75">
      <c r="A38" s="1">
        <v>9</v>
      </c>
      <c r="C38" s="1" t="s">
        <v>101</v>
      </c>
      <c r="E38" s="5"/>
      <c r="G38" s="5"/>
      <c r="H38" s="5"/>
    </row>
    <row r="39" spans="3:8" ht="15.75">
      <c r="C39" s="1" t="s">
        <v>17</v>
      </c>
      <c r="E39" s="5">
        <v>182802</v>
      </c>
      <c r="G39" s="5">
        <v>182802</v>
      </c>
      <c r="H39" s="5"/>
    </row>
    <row r="40" spans="3:8" ht="15.75">
      <c r="C40" s="1" t="s">
        <v>18</v>
      </c>
      <c r="E40" s="5"/>
      <c r="G40" s="5"/>
      <c r="H40" s="5"/>
    </row>
    <row r="41" spans="3:8" ht="15.75">
      <c r="C41" s="7" t="s">
        <v>26</v>
      </c>
      <c r="D41" s="1" t="s">
        <v>19</v>
      </c>
      <c r="E41" s="5">
        <v>66195</v>
      </c>
      <c r="G41" s="5">
        <v>66195</v>
      </c>
      <c r="H41" s="5"/>
    </row>
    <row r="42" spans="3:8" ht="15.75">
      <c r="C42" s="7" t="s">
        <v>26</v>
      </c>
      <c r="D42" s="1" t="s">
        <v>106</v>
      </c>
      <c r="E42" s="5">
        <v>-2580</v>
      </c>
      <c r="G42" s="5">
        <v>-709</v>
      </c>
      <c r="H42" s="5"/>
    </row>
    <row r="43" spans="3:8" ht="15.75">
      <c r="C43" s="7" t="s">
        <v>26</v>
      </c>
      <c r="D43" s="1" t="s">
        <v>34</v>
      </c>
      <c r="E43" s="14">
        <v>67358</v>
      </c>
      <c r="G43" s="14">
        <v>88490</v>
      </c>
      <c r="H43" s="5"/>
    </row>
    <row r="44" spans="3:10" ht="15.75">
      <c r="C44" s="7"/>
      <c r="E44" s="5">
        <f>SUM(E39:E43)</f>
        <v>313775</v>
      </c>
      <c r="G44" s="5">
        <f>SUM(G39:G43)</f>
        <v>336778</v>
      </c>
      <c r="H44" s="5"/>
      <c r="J44" s="50"/>
    </row>
    <row r="45" spans="5:8" ht="15.75">
      <c r="E45" s="5"/>
      <c r="G45" s="5"/>
      <c r="H45" s="5"/>
    </row>
    <row r="46" spans="1:8" ht="15.75">
      <c r="A46" s="1">
        <v>10</v>
      </c>
      <c r="C46" s="1" t="s">
        <v>20</v>
      </c>
      <c r="E46" s="5">
        <v>3566</v>
      </c>
      <c r="G46" s="5">
        <v>1601</v>
      </c>
      <c r="H46" s="5"/>
    </row>
    <row r="47" spans="5:8" ht="15.75">
      <c r="E47" s="5"/>
      <c r="G47" s="5"/>
      <c r="H47" s="5"/>
    </row>
    <row r="48" spans="1:8" ht="15.75">
      <c r="A48" s="1">
        <v>11</v>
      </c>
      <c r="C48" s="1" t="s">
        <v>35</v>
      </c>
      <c r="E48" s="5">
        <v>44953</v>
      </c>
      <c r="G48" s="5">
        <v>30401</v>
      </c>
      <c r="H48" s="5"/>
    </row>
    <row r="49" spans="5:8" ht="15.75">
      <c r="E49" s="5"/>
      <c r="G49" s="5"/>
      <c r="H49" s="5"/>
    </row>
    <row r="50" spans="1:8" ht="15.75">
      <c r="A50" s="1">
        <v>12</v>
      </c>
      <c r="C50" s="1" t="s">
        <v>36</v>
      </c>
      <c r="E50" s="5"/>
      <c r="G50" s="5"/>
      <c r="H50" s="5"/>
    </row>
    <row r="51" spans="3:8" ht="15.75">
      <c r="C51" s="7" t="s">
        <v>26</v>
      </c>
      <c r="D51" s="1" t="s">
        <v>37</v>
      </c>
      <c r="E51" s="5">
        <v>748</v>
      </c>
      <c r="G51" s="5">
        <v>736</v>
      </c>
      <c r="H51" s="5"/>
    </row>
    <row r="52" spans="3:9" ht="15.75">
      <c r="C52" s="7" t="s">
        <v>26</v>
      </c>
      <c r="D52" s="1" t="s">
        <v>38</v>
      </c>
      <c r="E52" s="5">
        <v>5444</v>
      </c>
      <c r="G52" s="5">
        <v>8944</v>
      </c>
      <c r="H52" s="5"/>
      <c r="I52" s="50"/>
    </row>
    <row r="53" spans="5:8" ht="15.75">
      <c r="E53" s="5"/>
      <c r="G53" s="5"/>
      <c r="H53" s="5"/>
    </row>
    <row r="54" spans="1:8" ht="15.75">
      <c r="A54" s="1">
        <v>13</v>
      </c>
      <c r="C54" s="1" t="s">
        <v>39</v>
      </c>
      <c r="E54" s="5">
        <v>16672</v>
      </c>
      <c r="G54" s="5">
        <v>16756</v>
      </c>
      <c r="H54" s="5"/>
    </row>
    <row r="55" spans="5:8" ht="16.5" thickBot="1">
      <c r="E55" s="12">
        <f>SUM(E44:E54)</f>
        <v>385158</v>
      </c>
      <c r="G55" s="12">
        <f>SUM(G44:G54)</f>
        <v>395216</v>
      </c>
      <c r="H55" s="5"/>
    </row>
    <row r="56" spans="5:8" ht="16.5" thickTop="1">
      <c r="E56" s="5">
        <f>+E36-E55</f>
        <v>0</v>
      </c>
      <c r="G56" s="15">
        <f>+G36-G55</f>
        <v>0</v>
      </c>
      <c r="H56" s="5"/>
    </row>
    <row r="57" spans="1:8" ht="15.75">
      <c r="A57" s="1">
        <v>14</v>
      </c>
      <c r="C57" s="1" t="s">
        <v>40</v>
      </c>
      <c r="E57" s="15">
        <f>(SUM(E39:E43)-E18)/E39</f>
        <v>1.6568090064660124</v>
      </c>
      <c r="G57" s="15">
        <f>(SUM(G39:G43)-G18)/G39</f>
        <v>1.7826446100152078</v>
      </c>
      <c r="H57" s="5"/>
    </row>
    <row r="58" spans="7:8" ht="15.75">
      <c r="G58" s="5"/>
      <c r="H58" s="5"/>
    </row>
    <row r="59" spans="3:8" ht="15.75">
      <c r="C59" s="16" t="s">
        <v>93</v>
      </c>
      <c r="G59" s="5"/>
      <c r="H59" s="5"/>
    </row>
    <row r="60" spans="3:8" ht="15.75">
      <c r="C60" s="16" t="s">
        <v>94</v>
      </c>
      <c r="G60" s="5"/>
      <c r="H60" s="5"/>
    </row>
    <row r="61" spans="3:8" ht="15.75">
      <c r="C61" s="16"/>
      <c r="G61" s="5"/>
      <c r="H61" s="5"/>
    </row>
    <row r="62" spans="7:8" ht="15.75">
      <c r="G62" s="5"/>
      <c r="H62" s="5"/>
    </row>
    <row r="63" spans="7:8" ht="15.75"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</sheetData>
  <printOptions/>
  <pageMargins left="0.86" right="0.22" top="0.36" bottom="0.38" header="0.25" footer="0.1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workbookViewId="0" topLeftCell="A25">
      <selection activeCell="D40" sqref="D40"/>
    </sheetView>
  </sheetViews>
  <sheetFormatPr defaultColWidth="9.140625" defaultRowHeight="12.75"/>
  <cols>
    <col min="1" max="2" width="2.8515625" style="1" customWidth="1"/>
    <col min="3" max="3" width="32.57421875" style="1" customWidth="1"/>
    <col min="4" max="4" width="16.140625" style="1" customWidth="1"/>
    <col min="5" max="5" width="1.8515625" style="1" customWidth="1"/>
    <col min="6" max="6" width="15.57421875" style="1" customWidth="1"/>
    <col min="7" max="7" width="3.421875" style="1" customWidth="1"/>
    <col min="8" max="8" width="14.140625" style="1" customWidth="1"/>
    <col min="9" max="9" width="2.00390625" style="1" customWidth="1"/>
    <col min="10" max="10" width="16.00390625" style="1" customWidth="1"/>
    <col min="11" max="11" width="2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2:10" ht="15.75">
      <c r="B2" s="2" t="s">
        <v>21</v>
      </c>
      <c r="C2" s="2"/>
      <c r="J2" s="23"/>
    </row>
    <row r="3" spans="2:3" ht="15.75">
      <c r="B3" s="2" t="s">
        <v>42</v>
      </c>
      <c r="C3" s="2"/>
    </row>
    <row r="4" spans="2:3" ht="15.75">
      <c r="B4" s="2" t="s">
        <v>131</v>
      </c>
      <c r="C4" s="2"/>
    </row>
    <row r="5" ht="15.75">
      <c r="B5" s="1" t="s">
        <v>0</v>
      </c>
    </row>
    <row r="7" ht="15.75">
      <c r="D7" s="3"/>
    </row>
    <row r="10" spans="4:10" s="3" customFormat="1" ht="15.75">
      <c r="D10" s="53" t="s">
        <v>2</v>
      </c>
      <c r="E10" s="53"/>
      <c r="F10" s="53"/>
      <c r="H10" s="53" t="s">
        <v>3</v>
      </c>
      <c r="I10" s="53"/>
      <c r="J10" s="53"/>
    </row>
    <row r="11" spans="4:10" s="3" customFormat="1" ht="15.75">
      <c r="D11" s="3" t="s">
        <v>4</v>
      </c>
      <c r="F11" s="3" t="s">
        <v>5</v>
      </c>
      <c r="H11" s="3" t="s">
        <v>6</v>
      </c>
      <c r="J11" s="3" t="s">
        <v>5</v>
      </c>
    </row>
    <row r="12" spans="4:10" s="3" customFormat="1" ht="15.75">
      <c r="D12" s="3" t="s">
        <v>7</v>
      </c>
      <c r="F12" s="3" t="s">
        <v>8</v>
      </c>
      <c r="H12" s="3" t="s">
        <v>7</v>
      </c>
      <c r="J12" s="3" t="s">
        <v>8</v>
      </c>
    </row>
    <row r="13" spans="4:10" s="3" customFormat="1" ht="15.75">
      <c r="D13" s="3" t="s">
        <v>9</v>
      </c>
      <c r="F13" s="3" t="s">
        <v>9</v>
      </c>
      <c r="H13" s="3" t="s">
        <v>10</v>
      </c>
      <c r="J13" s="3" t="s">
        <v>11</v>
      </c>
    </row>
    <row r="14" spans="4:10" s="3" customFormat="1" ht="15.75">
      <c r="D14" s="3" t="s">
        <v>127</v>
      </c>
      <c r="F14" s="3" t="s">
        <v>128</v>
      </c>
      <c r="H14" s="3" t="s">
        <v>127</v>
      </c>
      <c r="J14" s="3" t="s">
        <v>128</v>
      </c>
    </row>
    <row r="15" spans="4:10" s="3" customFormat="1" ht="15.75">
      <c r="D15" s="3" t="s">
        <v>12</v>
      </c>
      <c r="F15" s="3" t="s">
        <v>12</v>
      </c>
      <c r="H15" s="3" t="s">
        <v>12</v>
      </c>
      <c r="J15" s="3" t="s">
        <v>12</v>
      </c>
    </row>
    <row r="17" spans="2:13" ht="16.5" customHeight="1">
      <c r="B17" s="1" t="s">
        <v>75</v>
      </c>
      <c r="D17" s="49">
        <v>45316</v>
      </c>
      <c r="E17" s="5"/>
      <c r="F17" s="5">
        <v>63724</v>
      </c>
      <c r="G17" s="5"/>
      <c r="H17" s="5">
        <v>210666</v>
      </c>
      <c r="I17" s="5"/>
      <c r="J17" s="5">
        <v>238879</v>
      </c>
      <c r="K17" s="5"/>
      <c r="M17" s="50"/>
    </row>
    <row r="18" spans="2:11" ht="16.5" customHeight="1">
      <c r="B18" s="1" t="s">
        <v>44</v>
      </c>
      <c r="D18" s="5"/>
      <c r="E18" s="5"/>
      <c r="F18" s="5"/>
      <c r="G18" s="5"/>
      <c r="H18" s="5"/>
      <c r="I18" s="5"/>
      <c r="J18" s="5"/>
      <c r="K18" s="5"/>
    </row>
    <row r="19" spans="3:13" ht="16.5" customHeight="1">
      <c r="C19" s="1" t="s">
        <v>45</v>
      </c>
      <c r="D19" s="5">
        <v>-52878</v>
      </c>
      <c r="E19" s="5"/>
      <c r="F19" s="5">
        <v>-69408</v>
      </c>
      <c r="G19" s="5"/>
      <c r="H19" s="5">
        <v>-220129</v>
      </c>
      <c r="I19" s="5"/>
      <c r="J19" s="5">
        <v>-240551</v>
      </c>
      <c r="K19" s="5"/>
      <c r="M19" s="50"/>
    </row>
    <row r="20" spans="2:13" ht="16.5" customHeight="1">
      <c r="B20" s="1" t="s">
        <v>46</v>
      </c>
      <c r="D20" s="14">
        <v>1175</v>
      </c>
      <c r="E20" s="5"/>
      <c r="F20" s="14">
        <v>10198</v>
      </c>
      <c r="G20" s="5"/>
      <c r="H20" s="14">
        <v>5329</v>
      </c>
      <c r="I20" s="5"/>
      <c r="J20" s="14">
        <v>17447</v>
      </c>
      <c r="K20" s="5"/>
      <c r="M20" s="50"/>
    </row>
    <row r="21" spans="2:13" ht="16.5" customHeight="1">
      <c r="B21" s="1" t="s">
        <v>123</v>
      </c>
      <c r="D21" s="5">
        <f>SUM(D17:D20)</f>
        <v>-6387</v>
      </c>
      <c r="E21" s="5"/>
      <c r="F21" s="5">
        <f>SUM(F17:F20)</f>
        <v>4514</v>
      </c>
      <c r="G21" s="5"/>
      <c r="H21" s="5">
        <f>SUM(H17:H20)</f>
        <v>-4134</v>
      </c>
      <c r="I21" s="5"/>
      <c r="J21" s="5">
        <f>SUM(J17:J20)</f>
        <v>15775</v>
      </c>
      <c r="K21" s="5"/>
      <c r="M21" s="50"/>
    </row>
    <row r="22" spans="2:13" ht="16.5" customHeight="1">
      <c r="B22" s="1" t="s">
        <v>1</v>
      </c>
      <c r="D22" s="5">
        <v>-1095</v>
      </c>
      <c r="E22" s="5"/>
      <c r="F22" s="5">
        <v>-1615</v>
      </c>
      <c r="G22" s="5"/>
      <c r="H22" s="5">
        <v>-5768</v>
      </c>
      <c r="I22" s="5"/>
      <c r="J22" s="5">
        <v>-6883</v>
      </c>
      <c r="K22" s="5"/>
      <c r="M22" s="50"/>
    </row>
    <row r="23" spans="2:13" ht="16.5" customHeight="1">
      <c r="B23" s="1" t="s">
        <v>47</v>
      </c>
      <c r="D23" s="14">
        <v>611</v>
      </c>
      <c r="E23" s="5"/>
      <c r="F23" s="14">
        <v>1208</v>
      </c>
      <c r="G23" s="5"/>
      <c r="H23" s="14">
        <v>1818</v>
      </c>
      <c r="I23" s="5"/>
      <c r="J23" s="14">
        <v>4353</v>
      </c>
      <c r="K23" s="5"/>
      <c r="M23" s="50"/>
    </row>
    <row r="24" spans="2:13" ht="16.5" customHeight="1">
      <c r="B24" s="1" t="s">
        <v>120</v>
      </c>
      <c r="D24" s="5">
        <f>SUM(D21:D23)</f>
        <v>-6871</v>
      </c>
      <c r="E24" s="5"/>
      <c r="F24" s="5">
        <f>SUM(F21:F23)</f>
        <v>4107</v>
      </c>
      <c r="G24" s="5"/>
      <c r="H24" s="5">
        <f>SUM(H21:H23)</f>
        <v>-8084</v>
      </c>
      <c r="I24" s="5"/>
      <c r="J24" s="5">
        <f>SUM(J21:J23)</f>
        <v>13245</v>
      </c>
      <c r="K24" s="5"/>
      <c r="M24" s="50"/>
    </row>
    <row r="25" spans="2:11" ht="16.5" customHeight="1">
      <c r="B25" s="1" t="s">
        <v>103</v>
      </c>
      <c r="D25" s="5"/>
      <c r="E25" s="5"/>
      <c r="F25" s="5"/>
      <c r="G25" s="5"/>
      <c r="H25" s="5"/>
      <c r="I25" s="5"/>
      <c r="J25" s="5"/>
      <c r="K25" s="5"/>
    </row>
    <row r="26" spans="2:13" ht="16.5" customHeight="1">
      <c r="B26" s="7" t="s">
        <v>26</v>
      </c>
      <c r="C26" s="1" t="s">
        <v>48</v>
      </c>
      <c r="D26" s="8">
        <v>-1726</v>
      </c>
      <c r="E26" s="5"/>
      <c r="F26" s="8">
        <v>-5334</v>
      </c>
      <c r="G26" s="5"/>
      <c r="H26" s="8">
        <v>-4232</v>
      </c>
      <c r="I26" s="5"/>
      <c r="J26" s="8">
        <v>-7326</v>
      </c>
      <c r="K26" s="5"/>
      <c r="M26" s="50"/>
    </row>
    <row r="27" spans="2:13" ht="16.5" customHeight="1">
      <c r="B27" s="7" t="s">
        <v>26</v>
      </c>
      <c r="C27" s="1" t="s">
        <v>49</v>
      </c>
      <c r="D27" s="17">
        <v>35</v>
      </c>
      <c r="E27" s="5"/>
      <c r="F27" s="17">
        <v>-448</v>
      </c>
      <c r="G27" s="5"/>
      <c r="H27" s="17">
        <v>-319</v>
      </c>
      <c r="I27" s="5"/>
      <c r="J27" s="17">
        <v>-457</v>
      </c>
      <c r="K27" s="5"/>
      <c r="M27" s="50"/>
    </row>
    <row r="28" spans="4:13" ht="15.75" customHeight="1">
      <c r="D28" s="18">
        <f>SUM(D26:D27)</f>
        <v>-1691</v>
      </c>
      <c r="E28" s="5"/>
      <c r="F28" s="18">
        <f>SUM(F26:F27)</f>
        <v>-5782</v>
      </c>
      <c r="G28" s="5"/>
      <c r="H28" s="18">
        <f>SUM(H26:H27)</f>
        <v>-4551</v>
      </c>
      <c r="I28" s="5"/>
      <c r="J28" s="18">
        <f>SUM(J26:J27)</f>
        <v>-7783</v>
      </c>
      <c r="K28" s="5"/>
      <c r="M28" s="50"/>
    </row>
    <row r="29" spans="2:13" ht="17.25" customHeight="1">
      <c r="B29" s="1" t="s">
        <v>118</v>
      </c>
      <c r="D29" s="5">
        <f>+D24+D28</f>
        <v>-8562</v>
      </c>
      <c r="E29" s="5"/>
      <c r="F29" s="5">
        <f>+F24+F28</f>
        <v>-1675</v>
      </c>
      <c r="G29" s="5"/>
      <c r="H29" s="5">
        <f>+H24+H28</f>
        <v>-12635</v>
      </c>
      <c r="I29" s="5"/>
      <c r="J29" s="5">
        <f>+J24+J28</f>
        <v>5462</v>
      </c>
      <c r="K29" s="5"/>
      <c r="M29" s="50"/>
    </row>
    <row r="30" spans="2:13" ht="17.25" customHeight="1">
      <c r="B30" s="1" t="s">
        <v>50</v>
      </c>
      <c r="D30" s="5">
        <v>-866</v>
      </c>
      <c r="E30" s="5"/>
      <c r="F30" s="5">
        <v>2684</v>
      </c>
      <c r="G30" s="5"/>
      <c r="H30" s="5">
        <v>-1916</v>
      </c>
      <c r="I30" s="5"/>
      <c r="J30" s="5">
        <v>595</v>
      </c>
      <c r="K30" s="5"/>
      <c r="M30" s="50"/>
    </row>
    <row r="31" spans="2:13" ht="17.25" customHeight="1" thickBot="1">
      <c r="B31" s="1" t="s">
        <v>119</v>
      </c>
      <c r="D31" s="19">
        <f>SUM(D29:D30)</f>
        <v>-9428</v>
      </c>
      <c r="E31" s="5"/>
      <c r="F31" s="19">
        <f>SUM(F29:F30)</f>
        <v>1009</v>
      </c>
      <c r="G31" s="5"/>
      <c r="H31" s="19">
        <f>SUM(H29:H30)</f>
        <v>-14551</v>
      </c>
      <c r="I31" s="5"/>
      <c r="J31" s="19">
        <f>SUM(J29:J30)</f>
        <v>6057</v>
      </c>
      <c r="K31" s="5"/>
      <c r="M31" s="50"/>
    </row>
    <row r="32" spans="4:11" ht="16.5" thickTop="1">
      <c r="D32" s="5"/>
      <c r="E32" s="5"/>
      <c r="F32" s="5"/>
      <c r="G32" s="5"/>
      <c r="H32" s="5"/>
      <c r="I32" s="5"/>
      <c r="J32" s="5"/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" t="s">
        <v>43</v>
      </c>
      <c r="D34" s="20" t="s">
        <v>51</v>
      </c>
      <c r="E34" s="20"/>
      <c r="F34" s="20" t="s">
        <v>51</v>
      </c>
      <c r="G34" s="20"/>
      <c r="H34" s="20" t="s">
        <v>51</v>
      </c>
      <c r="I34" s="20"/>
      <c r="J34" s="20" t="s">
        <v>51</v>
      </c>
      <c r="K34" s="5"/>
    </row>
    <row r="35" spans="3:11" ht="15" customHeight="1">
      <c r="C35" s="7" t="s">
        <v>71</v>
      </c>
      <c r="D35" s="21">
        <f>+D31/182285*100</f>
        <v>-5.172120580409798</v>
      </c>
      <c r="E35" s="21"/>
      <c r="F35" s="21">
        <v>0.55</v>
      </c>
      <c r="G35" s="21"/>
      <c r="H35" s="21">
        <f>+H31/182285*100</f>
        <v>-7.982554790575199</v>
      </c>
      <c r="I35" s="21"/>
      <c r="J35" s="21">
        <v>3.32</v>
      </c>
      <c r="K35" s="5"/>
    </row>
    <row r="36" spans="3:11" ht="15" customHeight="1">
      <c r="C36" s="1" t="s">
        <v>52</v>
      </c>
      <c r="D36" s="21"/>
      <c r="E36" s="21"/>
      <c r="F36" s="21"/>
      <c r="G36" s="21"/>
      <c r="H36" s="21"/>
      <c r="I36" s="21"/>
      <c r="J36" s="21"/>
      <c r="K36" s="5"/>
    </row>
    <row r="37" spans="4:11" ht="15.75">
      <c r="D37" s="21"/>
      <c r="E37" s="21"/>
      <c r="F37" s="21"/>
      <c r="G37" s="21"/>
      <c r="H37" s="21"/>
      <c r="I37" s="21"/>
      <c r="J37" s="21"/>
      <c r="K37" s="5"/>
    </row>
    <row r="38" spans="3:11" ht="15" customHeight="1">
      <c r="C38" s="7" t="s">
        <v>102</v>
      </c>
      <c r="D38" s="21">
        <f>+D31/183759*100</f>
        <v>-5.130633057428479</v>
      </c>
      <c r="E38" s="21"/>
      <c r="F38" s="21">
        <v>0.55</v>
      </c>
      <c r="G38" s="21"/>
      <c r="H38" s="21">
        <f>+H31/183759*100</f>
        <v>-7.918523718566166</v>
      </c>
      <c r="I38" s="21"/>
      <c r="J38" s="21">
        <v>3.3</v>
      </c>
      <c r="K38" s="5"/>
    </row>
    <row r="39" spans="3:11" ht="15" customHeight="1">
      <c r="C39" s="1" t="s">
        <v>53</v>
      </c>
      <c r="D39" s="21"/>
      <c r="E39" s="21"/>
      <c r="F39" s="21"/>
      <c r="G39" s="21"/>
      <c r="H39" s="21"/>
      <c r="I39" s="21"/>
      <c r="J39" s="21"/>
      <c r="K39" s="5"/>
    </row>
    <row r="40" spans="4:11" ht="15.75">
      <c r="D40" s="20"/>
      <c r="E40" s="20"/>
      <c r="F40" s="20"/>
      <c r="G40" s="20"/>
      <c r="H40" s="20"/>
      <c r="I40" s="20"/>
      <c r="J40" s="20"/>
      <c r="K40" s="5"/>
    </row>
    <row r="42" spans="3:4" ht="15.75">
      <c r="C42" s="16" t="s">
        <v>95</v>
      </c>
      <c r="D42" s="16"/>
    </row>
    <row r="43" spans="3:4" ht="15.75">
      <c r="C43" s="16" t="s">
        <v>94</v>
      </c>
      <c r="D43" s="16"/>
    </row>
    <row r="44" spans="2:3" ht="15.75">
      <c r="B44" s="16"/>
      <c r="C44" s="16"/>
    </row>
    <row r="45" spans="2:3" ht="15.75">
      <c r="B45" s="16"/>
      <c r="C45" s="16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39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21</v>
      </c>
      <c r="C1" s="2"/>
      <c r="J1" s="23"/>
    </row>
    <row r="2" spans="2:3" ht="15.75">
      <c r="B2" s="2" t="s">
        <v>54</v>
      </c>
      <c r="C2" s="2"/>
    </row>
    <row r="3" spans="2:3" ht="15.75">
      <c r="B3" s="2" t="s">
        <v>130</v>
      </c>
      <c r="C3" s="2"/>
    </row>
    <row r="7" spans="4:8" ht="15.75">
      <c r="D7" s="53" t="s">
        <v>111</v>
      </c>
      <c r="E7" s="53"/>
      <c r="F7" s="53"/>
      <c r="H7" s="3" t="s">
        <v>62</v>
      </c>
    </row>
    <row r="8" s="22" customFormat="1" ht="15.75">
      <c r="F8" s="22" t="s">
        <v>59</v>
      </c>
    </row>
    <row r="9" spans="4:8" s="3" customFormat="1" ht="15.75">
      <c r="D9" s="3" t="s">
        <v>56</v>
      </c>
      <c r="E9" s="3" t="s">
        <v>56</v>
      </c>
      <c r="F9" s="3" t="s">
        <v>60</v>
      </c>
      <c r="H9" s="3" t="s">
        <v>63</v>
      </c>
    </row>
    <row r="10" spans="4:10" s="3" customFormat="1" ht="15.75">
      <c r="D10" s="3" t="s">
        <v>57</v>
      </c>
      <c r="E10" s="3" t="s">
        <v>58</v>
      </c>
      <c r="F10" s="3" t="s">
        <v>61</v>
      </c>
      <c r="H10" s="3" t="s">
        <v>64</v>
      </c>
      <c r="J10" s="3" t="s">
        <v>65</v>
      </c>
    </row>
    <row r="11" spans="4:10" s="3" customFormat="1" ht="15.75">
      <c r="D11" s="3" t="s">
        <v>12</v>
      </c>
      <c r="E11" s="3" t="s">
        <v>12</v>
      </c>
      <c r="F11" s="3" t="s">
        <v>12</v>
      </c>
      <c r="H11" s="3" t="s">
        <v>12</v>
      </c>
      <c r="J11" s="3" t="s">
        <v>12</v>
      </c>
    </row>
    <row r="13" spans="4:11" ht="17.25" customHeight="1">
      <c r="D13" s="5"/>
      <c r="E13" s="5"/>
      <c r="F13" s="5"/>
      <c r="G13" s="5"/>
      <c r="H13" s="5"/>
      <c r="I13" s="5"/>
      <c r="J13" s="5"/>
      <c r="K13" s="5"/>
    </row>
    <row r="14" spans="2:11" ht="17.25" customHeight="1">
      <c r="B14" s="2" t="s">
        <v>55</v>
      </c>
      <c r="D14" s="5">
        <v>181285</v>
      </c>
      <c r="E14" s="5">
        <v>65664</v>
      </c>
      <c r="F14" s="5">
        <v>-231</v>
      </c>
      <c r="G14" s="5"/>
      <c r="H14" s="5">
        <v>88960</v>
      </c>
      <c r="I14" s="5"/>
      <c r="J14" s="5">
        <f>SUM(D14:H14)</f>
        <v>335678</v>
      </c>
      <c r="K14" s="5"/>
    </row>
    <row r="15" spans="2:11" ht="17.25" customHeight="1">
      <c r="B15" s="2"/>
      <c r="D15" s="5"/>
      <c r="E15" s="5"/>
      <c r="F15" s="5"/>
      <c r="G15" s="5"/>
      <c r="H15" s="5"/>
      <c r="I15" s="5"/>
      <c r="J15" s="5"/>
      <c r="K15" s="5"/>
    </row>
    <row r="16" spans="2:11" ht="17.25" customHeight="1">
      <c r="B16" s="1" t="s">
        <v>104</v>
      </c>
      <c r="D16" s="5"/>
      <c r="E16" s="5"/>
      <c r="F16" s="5"/>
      <c r="G16" s="5"/>
      <c r="H16" s="5"/>
      <c r="I16" s="5"/>
      <c r="J16" s="5"/>
      <c r="K16" s="5"/>
    </row>
    <row r="17" spans="2:11" ht="17.25" customHeight="1">
      <c r="B17" s="7" t="s">
        <v>26</v>
      </c>
      <c r="C17" s="1" t="s">
        <v>66</v>
      </c>
      <c r="D17" s="5">
        <v>1517</v>
      </c>
      <c r="E17" s="5">
        <v>531</v>
      </c>
      <c r="F17" s="5">
        <v>0</v>
      </c>
      <c r="G17" s="5"/>
      <c r="H17" s="5">
        <v>0</v>
      </c>
      <c r="I17" s="5"/>
      <c r="J17" s="5">
        <f>SUM(D17:H17)</f>
        <v>2048</v>
      </c>
      <c r="K17" s="5"/>
    </row>
    <row r="18" spans="4:11" ht="15.75">
      <c r="D18" s="5"/>
      <c r="E18" s="5"/>
      <c r="F18" s="5"/>
      <c r="G18" s="5"/>
      <c r="H18" s="5"/>
      <c r="I18" s="5"/>
      <c r="J18" s="5"/>
      <c r="K18" s="5"/>
    </row>
    <row r="19" spans="2:11" s="52" customFormat="1" ht="17.25" customHeight="1">
      <c r="B19" s="52" t="s">
        <v>67</v>
      </c>
      <c r="D19" s="11">
        <v>0</v>
      </c>
      <c r="E19" s="11">
        <v>0</v>
      </c>
      <c r="F19" s="11">
        <v>-478</v>
      </c>
      <c r="G19" s="11"/>
      <c r="H19" s="11">
        <v>0</v>
      </c>
      <c r="I19" s="11"/>
      <c r="J19" s="11">
        <f>SUM(D19:H19)</f>
        <v>-478</v>
      </c>
      <c r="K19" s="11"/>
    </row>
    <row r="20" spans="4:11" ht="17.25" customHeight="1">
      <c r="D20" s="5"/>
      <c r="E20" s="5"/>
      <c r="F20" s="5"/>
      <c r="G20" s="5"/>
      <c r="H20" s="5"/>
      <c r="I20" s="5"/>
      <c r="J20" s="5"/>
      <c r="K20" s="5"/>
    </row>
    <row r="21" spans="2:11" ht="17.25" customHeight="1">
      <c r="B21" s="1" t="s">
        <v>68</v>
      </c>
      <c r="D21" s="5">
        <v>0</v>
      </c>
      <c r="E21" s="5">
        <v>0</v>
      </c>
      <c r="F21" s="5">
        <v>0</v>
      </c>
      <c r="G21" s="5"/>
      <c r="H21" s="5">
        <v>6111</v>
      </c>
      <c r="I21" s="5"/>
      <c r="J21" s="5">
        <f>SUM(D21:H21)</f>
        <v>6111</v>
      </c>
      <c r="K21" s="5"/>
    </row>
    <row r="22" spans="4:11" ht="17.25" customHeight="1">
      <c r="D22" s="5"/>
      <c r="E22" s="5"/>
      <c r="F22" s="5"/>
      <c r="G22" s="5"/>
      <c r="H22" s="5"/>
      <c r="I22" s="5"/>
      <c r="J22" s="5"/>
      <c r="K22" s="5"/>
    </row>
    <row r="23" spans="2:11" s="52" customFormat="1" ht="17.25" customHeight="1">
      <c r="B23" s="52" t="s">
        <v>69</v>
      </c>
      <c r="D23" s="11">
        <v>0</v>
      </c>
      <c r="E23" s="11">
        <v>0</v>
      </c>
      <c r="F23" s="11">
        <v>0</v>
      </c>
      <c r="G23" s="11"/>
      <c r="H23" s="11">
        <v>-6581</v>
      </c>
      <c r="I23" s="11"/>
      <c r="J23" s="11">
        <f>SUM(D23:H23)</f>
        <v>-6581</v>
      </c>
      <c r="K23" s="11"/>
    </row>
    <row r="24" spans="4:11" ht="17.25" customHeight="1">
      <c r="D24" s="5"/>
      <c r="E24" s="5"/>
      <c r="F24" s="5"/>
      <c r="G24" s="5"/>
      <c r="H24" s="5"/>
      <c r="I24" s="5"/>
      <c r="J24" s="11"/>
      <c r="K24" s="5"/>
    </row>
    <row r="25" spans="2:11" ht="17.25" customHeight="1" thickBot="1">
      <c r="B25" s="2" t="s">
        <v>76</v>
      </c>
      <c r="D25" s="19">
        <f>SUM(D14:D23)</f>
        <v>182802</v>
      </c>
      <c r="E25" s="19">
        <f>SUM(E14:E23)</f>
        <v>66195</v>
      </c>
      <c r="F25" s="19">
        <f>SUM(F14:F23)</f>
        <v>-709</v>
      </c>
      <c r="G25" s="5"/>
      <c r="H25" s="19">
        <f>SUM(H14:H23)</f>
        <v>88490</v>
      </c>
      <c r="I25" s="5"/>
      <c r="J25" s="19">
        <f>SUM(J14:J23)</f>
        <v>336778</v>
      </c>
      <c r="K25" s="5"/>
    </row>
    <row r="26" spans="4:11" ht="16.5" thickTop="1">
      <c r="D26" s="5"/>
      <c r="E26" s="5"/>
      <c r="F26" s="5"/>
      <c r="G26" s="5"/>
      <c r="H26" s="5"/>
      <c r="I26" s="5"/>
      <c r="J26" s="5"/>
      <c r="K26" s="5"/>
    </row>
    <row r="27" spans="4:11" ht="15.75">
      <c r="D27" s="5"/>
      <c r="E27" s="5"/>
      <c r="F27" s="5"/>
      <c r="G27" s="5"/>
      <c r="H27" s="5"/>
      <c r="I27" s="5"/>
      <c r="J27" s="5"/>
      <c r="K27" s="5"/>
    </row>
    <row r="28" spans="2:11" ht="15.75">
      <c r="B28" s="2" t="s">
        <v>108</v>
      </c>
      <c r="D28" s="5">
        <v>182802</v>
      </c>
      <c r="E28" s="5">
        <v>66195</v>
      </c>
      <c r="F28" s="5">
        <v>-709</v>
      </c>
      <c r="G28" s="5"/>
      <c r="H28" s="5">
        <v>88490</v>
      </c>
      <c r="I28" s="5"/>
      <c r="J28" s="5">
        <f>SUM(D28:H28)</f>
        <v>336778</v>
      </c>
      <c r="K28" s="5"/>
    </row>
    <row r="29" spans="4:11" ht="15.75">
      <c r="D29" s="5"/>
      <c r="E29" s="5"/>
      <c r="F29" s="5"/>
      <c r="G29" s="5"/>
      <c r="H29" s="5"/>
      <c r="I29" s="5"/>
      <c r="J29" s="5"/>
      <c r="K29" s="5"/>
    </row>
    <row r="30" spans="2:11" s="52" customFormat="1" ht="15.75">
      <c r="B30" s="52" t="s">
        <v>67</v>
      </c>
      <c r="D30" s="11">
        <v>0</v>
      </c>
      <c r="E30" s="11">
        <v>0</v>
      </c>
      <c r="F30" s="11">
        <v>-1871</v>
      </c>
      <c r="G30" s="11"/>
      <c r="H30" s="11">
        <v>0</v>
      </c>
      <c r="I30" s="11"/>
      <c r="J30" s="11">
        <f>SUM(D30:H30)</f>
        <v>-1871</v>
      </c>
      <c r="K30" s="11"/>
    </row>
    <row r="31" spans="4:11" s="52" customFormat="1" ht="15.75">
      <c r="D31" s="11"/>
      <c r="E31" s="11"/>
      <c r="F31" s="11"/>
      <c r="G31" s="11"/>
      <c r="H31" s="11"/>
      <c r="I31" s="11"/>
      <c r="J31" s="11"/>
      <c r="K31" s="11"/>
    </row>
    <row r="32" spans="2:11" s="52" customFormat="1" ht="15.75">
      <c r="B32" s="52" t="s">
        <v>122</v>
      </c>
      <c r="D32" s="11">
        <v>0</v>
      </c>
      <c r="E32" s="11">
        <v>0</v>
      </c>
      <c r="F32" s="11">
        <v>0</v>
      </c>
      <c r="G32" s="11"/>
      <c r="H32" s="11">
        <v>-6581</v>
      </c>
      <c r="I32" s="11"/>
      <c r="J32" s="11">
        <f>SUM(D32:H32)</f>
        <v>-6581</v>
      </c>
      <c r="K32" s="11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.75">
      <c r="B34" s="1" t="s">
        <v>132</v>
      </c>
      <c r="D34" s="5">
        <v>0</v>
      </c>
      <c r="E34" s="5">
        <v>0</v>
      </c>
      <c r="F34" s="5">
        <v>0</v>
      </c>
      <c r="G34" s="5"/>
      <c r="H34" s="5">
        <v>-14551</v>
      </c>
      <c r="I34" s="5"/>
      <c r="J34" s="5">
        <f>SUM(D34:H34)</f>
        <v>-14551</v>
      </c>
      <c r="K34" s="5"/>
    </row>
    <row r="35" spans="4:11" ht="15.75">
      <c r="D35" s="5"/>
      <c r="E35" s="5"/>
      <c r="F35" s="5"/>
      <c r="G35" s="5"/>
      <c r="H35" s="5"/>
      <c r="I35" s="5"/>
      <c r="J35" s="14"/>
      <c r="K35" s="5"/>
    </row>
    <row r="36" spans="2:11" ht="16.5" thickBot="1">
      <c r="B36" s="2" t="s">
        <v>133</v>
      </c>
      <c r="D36" s="19">
        <f>SUM(D28:D34)</f>
        <v>182802</v>
      </c>
      <c r="E36" s="19">
        <f>SUM(E28:E34)</f>
        <v>66195</v>
      </c>
      <c r="F36" s="19">
        <f>SUM(F28:F34)</f>
        <v>-2580</v>
      </c>
      <c r="G36" s="5"/>
      <c r="H36" s="19">
        <f>SUM(H28:H34)</f>
        <v>67358</v>
      </c>
      <c r="I36" s="5"/>
      <c r="J36" s="19">
        <f>SUM(J28:J34)</f>
        <v>313775</v>
      </c>
      <c r="K36" s="5"/>
    </row>
    <row r="37" spans="4:11" ht="16.5" thickTop="1">
      <c r="D37" s="5"/>
      <c r="E37" s="5"/>
      <c r="F37" s="5"/>
      <c r="G37" s="5"/>
      <c r="H37" s="5"/>
      <c r="I37" s="5"/>
      <c r="J37" s="5"/>
      <c r="K37" s="5"/>
    </row>
    <row r="38" spans="4:11" ht="15.75">
      <c r="D38" s="5"/>
      <c r="E38" s="5"/>
      <c r="F38" s="5"/>
      <c r="G38" s="5"/>
      <c r="H38" s="5"/>
      <c r="I38" s="5"/>
      <c r="J38" s="5"/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4:11" ht="15.75">
      <c r="D40" s="5"/>
      <c r="E40" s="5"/>
      <c r="F40" s="5"/>
      <c r="G40" s="5"/>
      <c r="H40" s="5"/>
      <c r="I40" s="5"/>
      <c r="J40" s="5"/>
      <c r="K40" s="5"/>
    </row>
    <row r="41" spans="4:11" ht="15.75">
      <c r="D41" s="5"/>
      <c r="E41" s="5"/>
      <c r="F41" s="5"/>
      <c r="G41" s="5"/>
      <c r="H41" s="5"/>
      <c r="I41" s="5"/>
      <c r="J41" s="5"/>
      <c r="K41" s="5"/>
    </row>
    <row r="42" spans="2:11" ht="15.75">
      <c r="B42" s="16"/>
      <c r="D42" s="5"/>
      <c r="E42" s="5"/>
      <c r="F42" s="5"/>
      <c r="G42" s="5"/>
      <c r="H42" s="5"/>
      <c r="I42" s="5"/>
      <c r="J42" s="5"/>
      <c r="K42" s="5"/>
    </row>
    <row r="43" spans="2:11" ht="15.75">
      <c r="B43" s="16" t="s">
        <v>96</v>
      </c>
      <c r="D43" s="5"/>
      <c r="E43" s="5"/>
      <c r="F43" s="5"/>
      <c r="G43" s="5"/>
      <c r="H43" s="5"/>
      <c r="I43" s="5"/>
      <c r="J43" s="5"/>
      <c r="K43" s="5"/>
    </row>
    <row r="44" spans="2:11" ht="15.75">
      <c r="B44" s="16" t="s">
        <v>94</v>
      </c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  <row r="55" spans="4:11" ht="15.75">
      <c r="D55" s="5"/>
      <c r="E55" s="5"/>
      <c r="F55" s="5"/>
      <c r="G55" s="5"/>
      <c r="H55" s="5"/>
      <c r="I55" s="5"/>
      <c r="J55" s="5"/>
      <c r="K55" s="5"/>
    </row>
    <row r="56" spans="4:11" ht="15.75">
      <c r="D56" s="5"/>
      <c r="E56" s="5"/>
      <c r="F56" s="5"/>
      <c r="G56" s="5"/>
      <c r="H56" s="5"/>
      <c r="I56" s="5"/>
      <c r="J56" s="5"/>
      <c r="K56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workbookViewId="0" topLeftCell="A1">
      <selection activeCell="G22" sqref="G22"/>
    </sheetView>
  </sheetViews>
  <sheetFormatPr defaultColWidth="9.140625" defaultRowHeight="12.75"/>
  <cols>
    <col min="1" max="1" width="3.8515625" style="26" customWidth="1"/>
    <col min="2" max="2" width="51.140625" style="26" customWidth="1"/>
    <col min="3" max="3" width="11.421875" style="26" customWidth="1"/>
    <col min="4" max="4" width="6.8515625" style="26" customWidth="1"/>
    <col min="5" max="5" width="10.8515625" style="26" customWidth="1"/>
    <col min="6" max="6" width="5.28125" style="26" customWidth="1"/>
    <col min="7" max="7" width="11.00390625" style="27" customWidth="1"/>
    <col min="8" max="8" width="9.140625" style="51" customWidth="1"/>
    <col min="9" max="16384" width="9.140625" style="26" customWidth="1"/>
  </cols>
  <sheetData>
    <row r="1" spans="2:5" ht="12.75">
      <c r="B1" s="24" t="s">
        <v>21</v>
      </c>
      <c r="C1" s="24"/>
      <c r="D1" s="24"/>
      <c r="E1" s="25"/>
    </row>
    <row r="2" spans="2:4" ht="12.75">
      <c r="B2" s="24" t="s">
        <v>70</v>
      </c>
      <c r="C2" s="24"/>
      <c r="D2" s="24"/>
    </row>
    <row r="3" spans="2:4" ht="12.75">
      <c r="B3" s="24" t="s">
        <v>130</v>
      </c>
      <c r="C3" s="24"/>
      <c r="D3" s="24"/>
    </row>
    <row r="4" spans="2:7" ht="12.75">
      <c r="B4" s="24"/>
      <c r="C4" s="28" t="s">
        <v>107</v>
      </c>
      <c r="D4" s="24"/>
      <c r="E4" s="28" t="s">
        <v>107</v>
      </c>
      <c r="F4" s="28"/>
      <c r="G4" s="29"/>
    </row>
    <row r="5" spans="3:7" ht="12.75">
      <c r="C5" s="28" t="s">
        <v>129</v>
      </c>
      <c r="E5" s="28" t="s">
        <v>109</v>
      </c>
      <c r="F5" s="28"/>
      <c r="G5" s="29"/>
    </row>
    <row r="6" spans="3:7" ht="12.75">
      <c r="C6" s="28" t="s">
        <v>12</v>
      </c>
      <c r="E6" s="28" t="s">
        <v>12</v>
      </c>
      <c r="G6" s="29"/>
    </row>
    <row r="7" spans="2:5" ht="12.75">
      <c r="B7" s="24" t="s">
        <v>83</v>
      </c>
      <c r="C7" s="24"/>
      <c r="D7" s="24"/>
      <c r="E7" s="30"/>
    </row>
    <row r="8" spans="2:8" ht="12.75">
      <c r="B8" s="26" t="s">
        <v>77</v>
      </c>
      <c r="C8" s="31">
        <v>221946</v>
      </c>
      <c r="D8" s="32"/>
      <c r="E8" s="31">
        <v>234268</v>
      </c>
      <c r="H8" s="38"/>
    </row>
    <row r="9" spans="2:8" ht="12.75">
      <c r="B9" s="26" t="s">
        <v>78</v>
      </c>
      <c r="C9" s="31">
        <v>-177028</v>
      </c>
      <c r="D9" s="32"/>
      <c r="E9" s="31">
        <v>-216830</v>
      </c>
      <c r="H9" s="38"/>
    </row>
    <row r="10" spans="2:8" ht="12.75">
      <c r="B10" s="26" t="s">
        <v>72</v>
      </c>
      <c r="C10" s="31">
        <v>-5350</v>
      </c>
      <c r="D10" s="32"/>
      <c r="E10" s="31">
        <v>-6620</v>
      </c>
      <c r="H10" s="38"/>
    </row>
    <row r="11" spans="2:8" ht="12.75">
      <c r="B11" s="26" t="s">
        <v>74</v>
      </c>
      <c r="C11" s="31">
        <v>-5369</v>
      </c>
      <c r="D11" s="32"/>
      <c r="E11" s="31">
        <v>-3653</v>
      </c>
      <c r="H11" s="38"/>
    </row>
    <row r="12" spans="3:8" ht="12.75">
      <c r="C12" s="31"/>
      <c r="D12" s="32"/>
      <c r="E12" s="31"/>
      <c r="H12" s="38"/>
    </row>
    <row r="13" spans="2:8" ht="15" customHeight="1">
      <c r="B13" s="33" t="s">
        <v>81</v>
      </c>
      <c r="C13" s="34">
        <f>SUM(C8:C11)</f>
        <v>34199</v>
      </c>
      <c r="D13" s="35"/>
      <c r="E13" s="34">
        <f>SUM(E8:E11)</f>
        <v>7165</v>
      </c>
      <c r="H13" s="38"/>
    </row>
    <row r="14" spans="3:8" ht="12.75">
      <c r="C14" s="31"/>
      <c r="D14" s="32"/>
      <c r="E14" s="31"/>
      <c r="H14" s="38"/>
    </row>
    <row r="15" spans="2:8" ht="12.75">
      <c r="B15" s="24" t="s">
        <v>84</v>
      </c>
      <c r="C15" s="36"/>
      <c r="D15" s="37"/>
      <c r="E15" s="31"/>
      <c r="H15" s="38"/>
    </row>
    <row r="16" spans="2:8" ht="12.75">
      <c r="B16" s="26" t="s">
        <v>79</v>
      </c>
      <c r="C16" s="31">
        <v>-11991</v>
      </c>
      <c r="D16" s="32"/>
      <c r="E16" s="31">
        <v>-26223</v>
      </c>
      <c r="H16" s="38"/>
    </row>
    <row r="17" spans="2:8" ht="12.75">
      <c r="B17" s="26" t="s">
        <v>114</v>
      </c>
      <c r="C17" s="31">
        <v>3570</v>
      </c>
      <c r="D17" s="32"/>
      <c r="E17" s="31">
        <v>524</v>
      </c>
      <c r="H17" s="38"/>
    </row>
    <row r="18" spans="2:8" ht="12.75">
      <c r="B18" s="26" t="s">
        <v>80</v>
      </c>
      <c r="C18" s="31">
        <v>0</v>
      </c>
      <c r="D18" s="32"/>
      <c r="E18" s="31">
        <v>-10</v>
      </c>
      <c r="H18" s="38"/>
    </row>
    <row r="19" spans="2:8" ht="12.75">
      <c r="B19" s="26" t="s">
        <v>113</v>
      </c>
      <c r="C19" s="31">
        <v>159</v>
      </c>
      <c r="D19" s="32"/>
      <c r="E19" s="31">
        <v>400</v>
      </c>
      <c r="H19" s="38"/>
    </row>
    <row r="20" spans="2:8" ht="12.75">
      <c r="B20" s="26" t="s">
        <v>73</v>
      </c>
      <c r="C20" s="31">
        <v>68</v>
      </c>
      <c r="D20" s="32"/>
      <c r="E20" s="31">
        <v>4951</v>
      </c>
      <c r="H20" s="38"/>
    </row>
    <row r="21" spans="3:8" ht="12.75">
      <c r="C21" s="31"/>
      <c r="D21" s="32"/>
      <c r="E21" s="31"/>
      <c r="H21" s="38"/>
    </row>
    <row r="22" spans="2:8" ht="17.25" customHeight="1">
      <c r="B22" s="33" t="s">
        <v>110</v>
      </c>
      <c r="C22" s="34">
        <f>SUM(C16:C21)</f>
        <v>-8194</v>
      </c>
      <c r="D22" s="35"/>
      <c r="E22" s="34">
        <f>SUM(E16:E21)</f>
        <v>-20358</v>
      </c>
      <c r="H22" s="38"/>
    </row>
    <row r="23" spans="3:8" ht="12.75">
      <c r="C23" s="31"/>
      <c r="D23" s="32"/>
      <c r="E23" s="31"/>
      <c r="H23" s="38"/>
    </row>
    <row r="24" spans="2:8" ht="12.75">
      <c r="B24" s="24" t="s">
        <v>82</v>
      </c>
      <c r="C24" s="36"/>
      <c r="D24" s="37"/>
      <c r="E24" s="31"/>
      <c r="H24" s="38"/>
    </row>
    <row r="25" spans="2:8" ht="12.75">
      <c r="B25" s="26" t="s">
        <v>85</v>
      </c>
      <c r="C25" s="31">
        <v>0</v>
      </c>
      <c r="D25" s="32"/>
      <c r="E25" s="31">
        <v>2048</v>
      </c>
      <c r="H25" s="38"/>
    </row>
    <row r="26" spans="2:8" ht="12.75">
      <c r="B26" s="26" t="s">
        <v>116</v>
      </c>
      <c r="C26" s="31">
        <v>0</v>
      </c>
      <c r="D26" s="32"/>
      <c r="E26" s="31">
        <v>2940</v>
      </c>
      <c r="H26" s="38"/>
    </row>
    <row r="27" spans="2:8" ht="12.75">
      <c r="B27" s="26" t="s">
        <v>136</v>
      </c>
      <c r="C27" s="31">
        <v>37365</v>
      </c>
      <c r="D27" s="32"/>
      <c r="E27" s="31">
        <v>0</v>
      </c>
      <c r="H27" s="38"/>
    </row>
    <row r="28" spans="2:8" ht="12.75">
      <c r="B28" s="26" t="s">
        <v>117</v>
      </c>
      <c r="C28" s="31">
        <v>-43600</v>
      </c>
      <c r="D28" s="32"/>
      <c r="E28" s="31">
        <v>-56407</v>
      </c>
      <c r="H28" s="38"/>
    </row>
    <row r="29" spans="2:8" ht="12.75">
      <c r="B29" s="26" t="s">
        <v>115</v>
      </c>
      <c r="C29" s="31">
        <v>-3500</v>
      </c>
      <c r="D29" s="32"/>
      <c r="E29" s="31">
        <v>-11761</v>
      </c>
      <c r="H29" s="38"/>
    </row>
    <row r="30" spans="2:8" ht="12.75">
      <c r="B30" s="26" t="s">
        <v>134</v>
      </c>
      <c r="C30" s="31">
        <v>1100</v>
      </c>
      <c r="D30" s="32"/>
      <c r="E30" s="31">
        <v>0</v>
      </c>
      <c r="H30" s="38"/>
    </row>
    <row r="31" spans="2:8" ht="12.75">
      <c r="B31" s="26" t="s">
        <v>135</v>
      </c>
      <c r="C31" s="31">
        <v>-939</v>
      </c>
      <c r="D31" s="32"/>
      <c r="E31" s="31">
        <v>-1012</v>
      </c>
      <c r="H31" s="38"/>
    </row>
    <row r="32" spans="2:8" ht="12.75">
      <c r="B32" s="26" t="s">
        <v>86</v>
      </c>
      <c r="C32" s="31">
        <v>-6698</v>
      </c>
      <c r="D32" s="32"/>
      <c r="E32" s="31">
        <v>-6630</v>
      </c>
      <c r="H32" s="38"/>
    </row>
    <row r="33" spans="3:8" ht="12.75">
      <c r="C33" s="31"/>
      <c r="D33" s="32"/>
      <c r="E33" s="31"/>
      <c r="H33" s="38"/>
    </row>
    <row r="34" spans="2:8" ht="18" customHeight="1">
      <c r="B34" s="33" t="s">
        <v>99</v>
      </c>
      <c r="C34" s="34">
        <f>SUM(C25:C32)</f>
        <v>-16272</v>
      </c>
      <c r="D34" s="35"/>
      <c r="E34" s="34">
        <f>SUM(E25:E32)</f>
        <v>-70822</v>
      </c>
      <c r="H34" s="38"/>
    </row>
    <row r="35" spans="2:8" ht="18.75" customHeight="1">
      <c r="B35" s="26" t="s">
        <v>121</v>
      </c>
      <c r="C35" s="31">
        <v>383</v>
      </c>
      <c r="D35" s="32"/>
      <c r="E35" s="38">
        <v>663</v>
      </c>
      <c r="H35" s="38"/>
    </row>
    <row r="36" spans="3:8" ht="12.75">
      <c r="C36" s="31"/>
      <c r="D36" s="32"/>
      <c r="E36" s="31"/>
      <c r="H36" s="38"/>
    </row>
    <row r="37" spans="2:8" ht="12.75">
      <c r="B37" s="39" t="s">
        <v>124</v>
      </c>
      <c r="C37" s="31">
        <f>+C13+C22+C34+C35</f>
        <v>10116</v>
      </c>
      <c r="D37" s="40"/>
      <c r="E37" s="31">
        <f>+E13+E22+E34+E35</f>
        <v>-83352</v>
      </c>
      <c r="H37" s="38"/>
    </row>
    <row r="38" spans="2:8" ht="12.75">
      <c r="B38" s="39" t="s">
        <v>88</v>
      </c>
      <c r="C38" s="31">
        <v>-5388</v>
      </c>
      <c r="D38" s="40"/>
      <c r="E38" s="31">
        <v>77964</v>
      </c>
      <c r="H38" s="38"/>
    </row>
    <row r="39" spans="2:8" ht="21" customHeight="1" thickBot="1">
      <c r="B39" s="39" t="s">
        <v>89</v>
      </c>
      <c r="C39" s="41">
        <f>SUM(C37:C38)</f>
        <v>4728</v>
      </c>
      <c r="D39" s="40"/>
      <c r="E39" s="41">
        <f>SUM(E37:E38)</f>
        <v>-5388</v>
      </c>
      <c r="H39" s="38"/>
    </row>
    <row r="40" spans="2:8" ht="13.5" thickTop="1">
      <c r="B40" s="42"/>
      <c r="C40" s="43"/>
      <c r="D40" s="44"/>
      <c r="E40" s="38"/>
      <c r="H40" s="38"/>
    </row>
    <row r="41" spans="2:8" ht="12.75">
      <c r="B41" s="45" t="s">
        <v>87</v>
      </c>
      <c r="C41" s="46"/>
      <c r="D41" s="47"/>
      <c r="E41" s="48"/>
      <c r="H41" s="48"/>
    </row>
    <row r="42" spans="2:8" ht="12.75">
      <c r="B42" s="26" t="s">
        <v>90</v>
      </c>
      <c r="C42" s="31">
        <v>19681</v>
      </c>
      <c r="D42" s="32"/>
      <c r="E42" s="31">
        <v>7100</v>
      </c>
      <c r="H42" s="38"/>
    </row>
    <row r="43" spans="2:8" ht="12.75">
      <c r="B43" s="26" t="s">
        <v>91</v>
      </c>
      <c r="C43" s="31">
        <v>2220</v>
      </c>
      <c r="D43" s="32"/>
      <c r="E43" s="31">
        <v>3560</v>
      </c>
      <c r="H43" s="38"/>
    </row>
    <row r="44" spans="2:8" ht="12.75">
      <c r="B44" s="26" t="s">
        <v>92</v>
      </c>
      <c r="C44" s="31">
        <v>-17173</v>
      </c>
      <c r="D44" s="32"/>
      <c r="E44" s="31">
        <v>-16048</v>
      </c>
      <c r="H44" s="38"/>
    </row>
    <row r="45" spans="3:8" ht="21.75" customHeight="1" thickBot="1">
      <c r="C45" s="41">
        <f>SUM(C42:C44)</f>
        <v>4728</v>
      </c>
      <c r="D45" s="32"/>
      <c r="E45" s="41">
        <f>SUM(E42:E44)</f>
        <v>-5388</v>
      </c>
      <c r="H45" s="38"/>
    </row>
    <row r="46" ht="13.5" thickTop="1">
      <c r="C46" s="30"/>
    </row>
    <row r="48" spans="3:4" ht="12.75">
      <c r="C48" s="33"/>
      <c r="D48" s="33"/>
    </row>
    <row r="49" spans="2:4" ht="12.75">
      <c r="B49" s="33" t="s">
        <v>98</v>
      </c>
      <c r="C49" s="33"/>
      <c r="D49" s="33"/>
    </row>
    <row r="50" ht="12.75">
      <c r="B50" s="33" t="s">
        <v>97</v>
      </c>
    </row>
  </sheetData>
  <printOptions/>
  <pageMargins left="1.03" right="0.25" top="0.62" bottom="0.38" header="0.25" footer="0.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sctan</cp:lastModifiedBy>
  <cp:lastPrinted>2004-02-25T02:26:46Z</cp:lastPrinted>
  <dcterms:created xsi:type="dcterms:W3CDTF">2001-05-15T09:39:25Z</dcterms:created>
  <dcterms:modified xsi:type="dcterms:W3CDTF">2004-02-27T09:17:43Z</dcterms:modified>
  <cp:category/>
  <cp:version/>
  <cp:contentType/>
  <cp:contentStatus/>
</cp:coreProperties>
</file>